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<sst xmlns="http://schemas.openxmlformats.org/spreadsheetml/2006/main" count="8" uniqueCount="8">
  <si>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Slope</t>
  </si>
  <si>
    <t>Intercept</t>
  </si>
  <si>
    <t>Year</t>
  </si>
  <si>
    <t>Yield (kg/ha)</t>
  </si>
  <si>
    <t>Regression</t>
  </si>
  <si>
    <t>Expected yield 2006</t>
  </si>
  <si>
    <t>Detrended absolute Yield (valid for 2006)</t>
  </si>
  <si>
    <t>Detrended yield (relative)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</si>
</sst>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Yield data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Sheet1!$A$2:$A$26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xVal>
          <c:yVal>
            <c:numRef>
              <c:f>Sheet1!$B$2:$B$26</c:f>
              <c:numCache>
                <c:ptCount val="25"/>
                <c:pt idx="0">
                  <c:v>750</c:v>
                </c:pt>
                <c:pt idx="1">
                  <c:v>792</c:v>
                </c:pt>
                <c:pt idx="2">
                  <c:v>745</c:v>
                </c:pt>
                <c:pt idx="3">
                  <c:v>763</c:v>
                </c:pt>
                <c:pt idx="4">
                  <c:v>784</c:v>
                </c:pt>
                <c:pt idx="5">
                  <c:v>765</c:v>
                </c:pt>
                <c:pt idx="6">
                  <c:v>794</c:v>
                </c:pt>
                <c:pt idx="7">
                  <c:v>793</c:v>
                </c:pt>
                <c:pt idx="8">
                  <c:v>784</c:v>
                </c:pt>
                <c:pt idx="9">
                  <c:v>801</c:v>
                </c:pt>
                <c:pt idx="10">
                  <c:v>815</c:v>
                </c:pt>
                <c:pt idx="11">
                  <c:v>793</c:v>
                </c:pt>
                <c:pt idx="12">
                  <c:v>798</c:v>
                </c:pt>
                <c:pt idx="13">
                  <c:v>720</c:v>
                </c:pt>
                <c:pt idx="14">
                  <c:v>791</c:v>
                </c:pt>
                <c:pt idx="15">
                  <c:v>805</c:v>
                </c:pt>
                <c:pt idx="16">
                  <c:v>809</c:v>
                </c:pt>
                <c:pt idx="17">
                  <c:v>823</c:v>
                </c:pt>
                <c:pt idx="18">
                  <c:v>823</c:v>
                </c:pt>
                <c:pt idx="19">
                  <c:v>854</c:v>
                </c:pt>
                <c:pt idx="20">
                  <c:v>812</c:v>
                </c:pt>
                <c:pt idx="21">
                  <c:v>817</c:v>
                </c:pt>
                <c:pt idx="22">
                  <c:v>799</c:v>
                </c:pt>
                <c:pt idx="23">
                  <c:v>832</c:v>
                </c:pt>
                <c:pt idx="24">
                  <c:v>854</c:v>
                </c:pt>
              </c:numCache>
            </c:numRef>
          </c:yVal>
          <c:smooth val="0"/>
        </c:ser>
        <c:ser>
          <c:idx val="1"/>
          <c:order val="1"/>
          <c:tx>
            <c:v>Regression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Sheet1!$A$2:$A$26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xVal>
          <c:yVal>
            <c:numRef>
              <c:f>Sheet1!$C$2:$C$26</c:f>
              <c:numCache>
                <c:ptCount val="25"/>
                <c:pt idx="0">
                  <c:v>760.8615384615387</c:v>
                </c:pt>
                <c:pt idx="1">
                  <c:v>763.8430769230772</c:v>
                </c:pt>
                <c:pt idx="2">
                  <c:v>766.8246153846158</c:v>
                </c:pt>
                <c:pt idx="3">
                  <c:v>769.8061538461543</c:v>
                </c:pt>
                <c:pt idx="4">
                  <c:v>772.7876923076929</c:v>
                </c:pt>
                <c:pt idx="5">
                  <c:v>775.7692307692314</c:v>
                </c:pt>
                <c:pt idx="6">
                  <c:v>778.75076923077</c:v>
                </c:pt>
                <c:pt idx="7">
                  <c:v>781.7323076923085</c:v>
                </c:pt>
                <c:pt idx="8">
                  <c:v>784.713846153847</c:v>
                </c:pt>
                <c:pt idx="9">
                  <c:v>787.6953846153856</c:v>
                </c:pt>
                <c:pt idx="10">
                  <c:v>790.6769230769232</c:v>
                </c:pt>
                <c:pt idx="11">
                  <c:v>793.6584615384618</c:v>
                </c:pt>
                <c:pt idx="12">
                  <c:v>796.6400000000003</c:v>
                </c:pt>
                <c:pt idx="13">
                  <c:v>799.6215384615389</c:v>
                </c:pt>
                <c:pt idx="14">
                  <c:v>802.6030769230774</c:v>
                </c:pt>
                <c:pt idx="15">
                  <c:v>805.584615384616</c:v>
                </c:pt>
                <c:pt idx="16">
                  <c:v>808.5661538461545</c:v>
                </c:pt>
                <c:pt idx="17">
                  <c:v>811.5476923076931</c:v>
                </c:pt>
                <c:pt idx="18">
                  <c:v>814.5292307692316</c:v>
                </c:pt>
                <c:pt idx="19">
                  <c:v>817.5107692307702</c:v>
                </c:pt>
                <c:pt idx="20">
                  <c:v>820.4923076923078</c:v>
                </c:pt>
                <c:pt idx="21">
                  <c:v>823.4738461538464</c:v>
                </c:pt>
                <c:pt idx="22">
                  <c:v>826.4553846153849</c:v>
                </c:pt>
                <c:pt idx="23">
                  <c:v>829.4369230769234</c:v>
                </c:pt>
                <c:pt idx="24">
                  <c:v>832.418461538462</c:v>
                </c:pt>
              </c:numCache>
            </c:numRef>
          </c:yVal>
          <c:smooth val="0"/>
        </c:ser>
        <c:ser>
          <c:idx val="2"/>
          <c:order val="2"/>
          <c:tx>
            <c:v>Detrended yield (absolute)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Sheet1!$A$2:$A$26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xVal>
          <c:yVal>
            <c:numRef>
              <c:f>Sheet1!$E$2:$E$26</c:f>
              <c:numCache>
                <c:ptCount val="25"/>
                <c:pt idx="0">
                  <c:v>824.5384615384619</c:v>
                </c:pt>
                <c:pt idx="1">
                  <c:v>863.5569230769233</c:v>
                </c:pt>
                <c:pt idx="2">
                  <c:v>813.5753846153848</c:v>
                </c:pt>
                <c:pt idx="3">
                  <c:v>828.5938461538462</c:v>
                </c:pt>
                <c:pt idx="4">
                  <c:v>846.6123076923077</c:v>
                </c:pt>
                <c:pt idx="5">
                  <c:v>824.6307692307691</c:v>
                </c:pt>
                <c:pt idx="6">
                  <c:v>850.6492307692306</c:v>
                </c:pt>
                <c:pt idx="7">
                  <c:v>846.667692307692</c:v>
                </c:pt>
                <c:pt idx="8">
                  <c:v>834.6861538461535</c:v>
                </c:pt>
                <c:pt idx="9">
                  <c:v>848.704615384615</c:v>
                </c:pt>
                <c:pt idx="10">
                  <c:v>859.7230769230773</c:v>
                </c:pt>
                <c:pt idx="11">
                  <c:v>834.7415384615388</c:v>
                </c:pt>
                <c:pt idx="12">
                  <c:v>836.7600000000002</c:v>
                </c:pt>
                <c:pt idx="13">
                  <c:v>755.7784615384617</c:v>
                </c:pt>
                <c:pt idx="14">
                  <c:v>823.7969230769231</c:v>
                </c:pt>
                <c:pt idx="15">
                  <c:v>834.8153846153846</c:v>
                </c:pt>
                <c:pt idx="16">
                  <c:v>835.833846153846</c:v>
                </c:pt>
                <c:pt idx="17">
                  <c:v>846.8523076923075</c:v>
                </c:pt>
                <c:pt idx="18">
                  <c:v>843.8707692307689</c:v>
                </c:pt>
                <c:pt idx="19">
                  <c:v>871.8892307692304</c:v>
                </c:pt>
                <c:pt idx="20">
                  <c:v>826.9076923076927</c:v>
                </c:pt>
                <c:pt idx="21">
                  <c:v>828.9261538461542</c:v>
                </c:pt>
                <c:pt idx="22">
                  <c:v>807.9446153846156</c:v>
                </c:pt>
                <c:pt idx="23">
                  <c:v>837.9630769230771</c:v>
                </c:pt>
                <c:pt idx="24">
                  <c:v>856.9815384615385</c:v>
                </c:pt>
              </c:numCache>
            </c:numRef>
          </c:yVal>
          <c:smooth val="0"/>
        </c:ser>
        <c:axId val="4748848"/>
        <c:axId val="42739633"/>
      </c:scatterChart>
      <c:valAx>
        <c:axId val="4748848"/>
        <c:scaling>
          <c:orientation val="minMax"/>
          <c:max val="2006"/>
          <c:min val="197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0"/>
        <c:crossBetween val="midCat"/>
        <c:dispUnits/>
        <c:majorUnit val="5"/>
        <c:minorUnit val="1"/>
      </c:valAx>
      <c:valAx>
        <c:axId val="42739633"/>
        <c:scaling>
          <c:orientation val="minMax"/>
          <c:max val="950"/>
          <c:min val="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975"/>
        <c:crossBetween val="midCat"/>
        <c:dispUnits/>
        <c:majorUnit val="5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133350</xdr:rowOff>
    </xdr:from>
    <xdr:to>
      <xdr:col>9</xdr:col>
      <xdr:colOff>85725</xdr:colOff>
      <xdr:row>53</xdr:row>
      <xdr:rowOff>85725</xdr:rowOff>
    </xdr:to>
    <xdr:graphicFrame>
      <xdr:nvGraphicFramePr>
        <xdr:cNvPr id="1" name="Chart 3"/>
        <xdr:cNvGraphicFramePr/>
      </xdr:nvGraphicFramePr>
      <xdr:xfrm>
        <a:off x="104775" y="5086350"/>
        <a:ext cx="79057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6">
      <selection activeCell="L37" sqref="L37"/>
    </sheetView>
  </sheetViews>
  <sheetFormatPr defaultColWidth="9.140625" defaultRowHeight="12.75"/>
  <cols>
    <col min="2" max="2" width="15.7109375" style="0" customWidth="1"/>
    <col min="3" max="3" width="12.421875" style="0" customWidth="1"/>
    <col min="4" max="4" width="19.8515625" style="0" customWidth="1"/>
    <col min="5" max="5" width="25.140625" style="0" customWidth="1"/>
  </cols>
  <sheetData>
    <row r="1" spans="1:5" ht="33" customHeight="1">
      <c r="A1" s="3" t="s">
        <v>2</v>
      </c>
      <c r="B1" s="3" t="s">
        <v>3</v>
      </c>
      <c r="C1" s="3" t="s">
        <v>4</v>
      </c>
      <c r="D1" s="6" t="s">
        <v>7</v>
      </c>
      <c r="E1" s="6" t="s">
        <v>6</v>
      </c>
    </row>
    <row r="2" spans="1:5" ht="12.75">
      <c r="A2">
        <v>1981</v>
      </c>
      <c r="B2">
        <v>750</v>
      </c>
      <c r="C2" s="2">
        <f>(A2*$B$28)+$B$29</f>
        <v>760.8615384615387</v>
      </c>
      <c r="D2" s="2">
        <f>B2-C2</f>
        <v>-10.861538461538657</v>
      </c>
      <c r="E2" s="2">
        <f>$E$28+D2</f>
        <v>824.5384615384619</v>
      </c>
    </row>
    <row r="3" spans="1:5" ht="12.75">
      <c r="A3">
        <f>A2+1</f>
        <v>1982</v>
      </c>
      <c r="B3">
        <v>792</v>
      </c>
      <c r="C3" s="2">
        <f>(A3*$B$28)+$B$29</f>
        <v>763.8430769230772</v>
      </c>
      <c r="D3" s="2">
        <f aca="true" t="shared" si="0" ref="D3:D26">B3-C3</f>
        <v>28.156923076922794</v>
      </c>
      <c r="E3" s="2">
        <f aca="true" t="shared" si="1" ref="E3:E26">$E$28+D3</f>
        <v>863.5569230769233</v>
      </c>
    </row>
    <row r="4" spans="1:5" ht="12.75">
      <c r="A4">
        <f>A3+1</f>
        <v>1983</v>
      </c>
      <c r="B4">
        <v>745</v>
      </c>
      <c r="C4" s="2">
        <f>(A4*$B$28)+$B$29</f>
        <v>766.8246153846158</v>
      </c>
      <c r="D4" s="2">
        <f t="shared" si="0"/>
        <v>-21.824615384615754</v>
      </c>
      <c r="E4" s="2">
        <f t="shared" si="1"/>
        <v>813.5753846153848</v>
      </c>
    </row>
    <row r="5" spans="1:5" ht="12.75">
      <c r="A5">
        <f>A4+1</f>
        <v>1984</v>
      </c>
      <c r="B5">
        <v>763</v>
      </c>
      <c r="C5" s="2">
        <f>(A5*$B$28)+$B$29</f>
        <v>769.8061538461543</v>
      </c>
      <c r="D5" s="2">
        <f t="shared" si="0"/>
        <v>-6.806153846154302</v>
      </c>
      <c r="E5" s="2">
        <f t="shared" si="1"/>
        <v>828.5938461538462</v>
      </c>
    </row>
    <row r="6" spans="1:5" ht="12.75">
      <c r="A6">
        <f>A5+1</f>
        <v>1985</v>
      </c>
      <c r="B6">
        <v>784</v>
      </c>
      <c r="C6" s="2">
        <f>(A6*$B$28)+$B$29</f>
        <v>772.7876923076929</v>
      </c>
      <c r="D6" s="2">
        <f t="shared" si="0"/>
        <v>11.21230769230715</v>
      </c>
      <c r="E6" s="2">
        <f t="shared" si="1"/>
        <v>846.6123076923077</v>
      </c>
    </row>
    <row r="7" spans="1:5" ht="12.75">
      <c r="A7">
        <f>A6+1</f>
        <v>1986</v>
      </c>
      <c r="B7">
        <v>765</v>
      </c>
      <c r="C7" s="2">
        <f>(A7*$B$28)+$B$29</f>
        <v>775.7692307692314</v>
      </c>
      <c r="D7" s="2">
        <f t="shared" si="0"/>
        <v>-10.769230769231399</v>
      </c>
      <c r="E7" s="2">
        <f t="shared" si="1"/>
        <v>824.6307692307691</v>
      </c>
    </row>
    <row r="8" spans="1:5" ht="12.75">
      <c r="A8">
        <f>A7+1</f>
        <v>1987</v>
      </c>
      <c r="B8">
        <v>794</v>
      </c>
      <c r="C8" s="2">
        <f>(A8*$B$28)+$B$29</f>
        <v>778.75076923077</v>
      </c>
      <c r="D8" s="2">
        <f t="shared" si="0"/>
        <v>15.249230769230053</v>
      </c>
      <c r="E8" s="2">
        <f t="shared" si="1"/>
        <v>850.6492307692306</v>
      </c>
    </row>
    <row r="9" spans="1:5" ht="12.75">
      <c r="A9">
        <f>A8+1</f>
        <v>1988</v>
      </c>
      <c r="B9">
        <v>793</v>
      </c>
      <c r="C9" s="2">
        <f>(A9*$B$28)+$B$29</f>
        <v>781.7323076923085</v>
      </c>
      <c r="D9" s="2">
        <f t="shared" si="0"/>
        <v>11.267692307691505</v>
      </c>
      <c r="E9" s="2">
        <f t="shared" si="1"/>
        <v>846.667692307692</v>
      </c>
    </row>
    <row r="10" spans="1:5" ht="12.75">
      <c r="A10">
        <f>A9+1</f>
        <v>1989</v>
      </c>
      <c r="B10">
        <v>784</v>
      </c>
      <c r="C10" s="2">
        <f>(A10*$B$28)+$B$29</f>
        <v>784.713846153847</v>
      </c>
      <c r="D10" s="2">
        <f t="shared" si="0"/>
        <v>-0.7138461538470438</v>
      </c>
      <c r="E10" s="2">
        <f t="shared" si="1"/>
        <v>834.6861538461535</v>
      </c>
    </row>
    <row r="11" spans="1:5" ht="12.75">
      <c r="A11">
        <f>A10+1</f>
        <v>1990</v>
      </c>
      <c r="B11">
        <v>801</v>
      </c>
      <c r="C11" s="2">
        <f>(A11*$B$28)+$B$29</f>
        <v>787.6953846153856</v>
      </c>
      <c r="D11" s="2">
        <f t="shared" si="0"/>
        <v>13.304615384614408</v>
      </c>
      <c r="E11" s="2">
        <f t="shared" si="1"/>
        <v>848.704615384615</v>
      </c>
    </row>
    <row r="12" spans="1:5" ht="12.75">
      <c r="A12">
        <f>A11+1</f>
        <v>1991</v>
      </c>
      <c r="B12">
        <v>815</v>
      </c>
      <c r="C12" s="2">
        <f>(A12*$B$28)+$B$29</f>
        <v>790.6769230769232</v>
      </c>
      <c r="D12" s="2">
        <f t="shared" si="0"/>
        <v>24.32307692307677</v>
      </c>
      <c r="E12" s="2">
        <f t="shared" si="1"/>
        <v>859.7230769230773</v>
      </c>
    </row>
    <row r="13" spans="1:5" ht="12.75">
      <c r="A13">
        <f>A12+1</f>
        <v>1992</v>
      </c>
      <c r="B13">
        <v>793</v>
      </c>
      <c r="C13" s="2">
        <f>(A13*$B$28)+$B$29</f>
        <v>793.6584615384618</v>
      </c>
      <c r="D13" s="2">
        <f t="shared" si="0"/>
        <v>-0.6584615384617791</v>
      </c>
      <c r="E13" s="2">
        <f t="shared" si="1"/>
        <v>834.7415384615388</v>
      </c>
    </row>
    <row r="14" spans="1:5" ht="12.75">
      <c r="A14">
        <f>A13+1</f>
        <v>1993</v>
      </c>
      <c r="B14">
        <v>798</v>
      </c>
      <c r="C14" s="2">
        <f>(A14*$B$28)+$B$29</f>
        <v>796.6400000000003</v>
      </c>
      <c r="D14" s="2">
        <f t="shared" si="0"/>
        <v>1.3599999999996726</v>
      </c>
      <c r="E14" s="2">
        <f t="shared" si="1"/>
        <v>836.7600000000002</v>
      </c>
    </row>
    <row r="15" spans="1:5" ht="12.75">
      <c r="A15">
        <f>A14+1</f>
        <v>1994</v>
      </c>
      <c r="B15">
        <v>720</v>
      </c>
      <c r="C15" s="2">
        <f>(A15*$B$28)+$B$29</f>
        <v>799.6215384615389</v>
      </c>
      <c r="D15" s="2">
        <f t="shared" si="0"/>
        <v>-79.62153846153888</v>
      </c>
      <c r="E15" s="2">
        <f t="shared" si="1"/>
        <v>755.7784615384617</v>
      </c>
    </row>
    <row r="16" spans="1:5" ht="12.75">
      <c r="A16">
        <f>A15+1</f>
        <v>1995</v>
      </c>
      <c r="B16">
        <v>791</v>
      </c>
      <c r="C16" s="2">
        <f>(A16*$B$28)+$B$29</f>
        <v>802.6030769230774</v>
      </c>
      <c r="D16" s="2">
        <f t="shared" si="0"/>
        <v>-11.603076923077424</v>
      </c>
      <c r="E16" s="2">
        <f t="shared" si="1"/>
        <v>823.7969230769231</v>
      </c>
    </row>
    <row r="17" spans="1:5" ht="12.75">
      <c r="A17">
        <f>A16+1</f>
        <v>1996</v>
      </c>
      <c r="B17">
        <v>805</v>
      </c>
      <c r="C17" s="2">
        <f>(A17*$B$28)+$B$29</f>
        <v>805.584615384616</v>
      </c>
      <c r="D17" s="2">
        <f t="shared" si="0"/>
        <v>-0.5846153846159723</v>
      </c>
      <c r="E17" s="2">
        <f t="shared" si="1"/>
        <v>834.8153846153846</v>
      </c>
    </row>
    <row r="18" spans="1:5" ht="12.75">
      <c r="A18">
        <f>A17+1</f>
        <v>1997</v>
      </c>
      <c r="B18">
        <v>809</v>
      </c>
      <c r="C18" s="2">
        <f>(A18*$B$28)+$B$29</f>
        <v>808.5661538461545</v>
      </c>
      <c r="D18" s="2">
        <f t="shared" si="0"/>
        <v>0.4338461538454794</v>
      </c>
      <c r="E18" s="2">
        <f t="shared" si="1"/>
        <v>835.833846153846</v>
      </c>
    </row>
    <row r="19" spans="1:5" ht="12.75">
      <c r="A19">
        <f>A18+1</f>
        <v>1998</v>
      </c>
      <c r="B19">
        <v>823</v>
      </c>
      <c r="C19" s="2">
        <f>(A19*$B$28)+$B$29</f>
        <v>811.5476923076931</v>
      </c>
      <c r="D19" s="2">
        <f t="shared" si="0"/>
        <v>11.452307692306931</v>
      </c>
      <c r="E19" s="2">
        <f t="shared" si="1"/>
        <v>846.8523076923075</v>
      </c>
    </row>
    <row r="20" spans="1:5" ht="12.75">
      <c r="A20">
        <f>A19+1</f>
        <v>1999</v>
      </c>
      <c r="B20">
        <v>823</v>
      </c>
      <c r="C20" s="2">
        <f>(A20*$B$28)+$B$29</f>
        <v>814.5292307692316</v>
      </c>
      <c r="D20" s="2">
        <f t="shared" si="0"/>
        <v>8.470769230768383</v>
      </c>
      <c r="E20" s="2">
        <f t="shared" si="1"/>
        <v>843.8707692307689</v>
      </c>
    </row>
    <row r="21" spans="1:5" ht="12.75">
      <c r="A21">
        <f>A20+1</f>
        <v>2000</v>
      </c>
      <c r="B21">
        <v>854</v>
      </c>
      <c r="C21" s="2">
        <f>(A21*$B$28)+$B$29</f>
        <v>817.5107692307702</v>
      </c>
      <c r="D21" s="2">
        <f t="shared" si="0"/>
        <v>36.489230769229835</v>
      </c>
      <c r="E21" s="2">
        <f t="shared" si="1"/>
        <v>871.8892307692304</v>
      </c>
    </row>
    <row r="22" spans="1:5" ht="12.75">
      <c r="A22">
        <f>A21+1</f>
        <v>2001</v>
      </c>
      <c r="B22">
        <v>812</v>
      </c>
      <c r="C22" s="2">
        <f>(A22*$B$28)+$B$29</f>
        <v>820.4923076923078</v>
      </c>
      <c r="D22" s="2">
        <f t="shared" si="0"/>
        <v>-8.492307692307804</v>
      </c>
      <c r="E22" s="2">
        <f t="shared" si="1"/>
        <v>826.9076923076927</v>
      </c>
    </row>
    <row r="23" spans="1:5" ht="12.75">
      <c r="A23">
        <f>A22+1</f>
        <v>2002</v>
      </c>
      <c r="B23">
        <v>817</v>
      </c>
      <c r="C23" s="2">
        <f>(A23*$B$28)+$B$29</f>
        <v>823.4738461538464</v>
      </c>
      <c r="D23" s="2">
        <f t="shared" si="0"/>
        <v>-6.4738461538463525</v>
      </c>
      <c r="E23" s="2">
        <f t="shared" si="1"/>
        <v>828.9261538461542</v>
      </c>
    </row>
    <row r="24" spans="1:5" ht="12.75">
      <c r="A24">
        <f>A23+1</f>
        <v>2003</v>
      </c>
      <c r="B24">
        <v>799</v>
      </c>
      <c r="C24" s="2">
        <f>(A24*$B$28)+$B$29</f>
        <v>826.4553846153849</v>
      </c>
      <c r="D24" s="2">
        <f t="shared" si="0"/>
        <v>-27.4553846153849</v>
      </c>
      <c r="E24" s="2">
        <f t="shared" si="1"/>
        <v>807.9446153846156</v>
      </c>
    </row>
    <row r="25" spans="1:5" ht="12.75">
      <c r="A25">
        <f>A24+1</f>
        <v>2004</v>
      </c>
      <c r="B25">
        <v>832</v>
      </c>
      <c r="C25" s="2">
        <f>(A25*$B$28)+$B$29</f>
        <v>829.4369230769234</v>
      </c>
      <c r="D25" s="2">
        <f t="shared" si="0"/>
        <v>2.563076923076551</v>
      </c>
      <c r="E25" s="2">
        <f t="shared" si="1"/>
        <v>837.9630769230771</v>
      </c>
    </row>
    <row r="26" spans="1:5" ht="12.75">
      <c r="A26">
        <f>A25+1</f>
        <v>2005</v>
      </c>
      <c r="B26">
        <v>854</v>
      </c>
      <c r="C26" s="2">
        <f>(A26*$B$28)+$B$29</f>
        <v>832.418461538462</v>
      </c>
      <c r="D26" s="2">
        <f t="shared" si="0"/>
        <v>21.581538461538003</v>
      </c>
      <c r="E26" s="2">
        <f t="shared" si="1"/>
        <v>856.9815384615385</v>
      </c>
    </row>
    <row r="28" spans="1:5" ht="12.75">
      <c r="A28" s="4" t="s">
        <v>0</v>
      </c>
      <c r="B28" s="4">
        <f>SLOPE(B2:B26,A2:A26)</f>
        <v>2.9815384615384617</v>
      </c>
      <c r="C28" s="4"/>
      <c r="D28" s="4" t="s">
        <v>5</v>
      </c>
      <c r="E28" s="5">
        <f>(2006*$B$28)+$B$29</f>
        <v>835.4000000000005</v>
      </c>
    </row>
    <row r="29" spans="1:5" ht="12.75">
      <c r="A29" s="4" t="s">
        <v>1</v>
      </c>
      <c r="B29" s="4">
        <f>INTERCEPT(B2:B26,A2:A26)</f>
        <v>-5145.566153846154</v>
      </c>
      <c r="C29" s="4"/>
      <c r="D29" s="4"/>
      <c r="E29" s="4"/>
    </row>
    <row r="37" ht="12.75">
      <c r="H37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Hoefsloot</dc:creator>
  <cp:keywords/>
  <dc:description/>
  <cp:lastModifiedBy>Peter Hoefsloot</cp:lastModifiedBy>
  <dcterms:created xsi:type="dcterms:W3CDTF">2006-08-24T10:21:14Z</dcterms:created>
  <dcterms:modified xsi:type="dcterms:W3CDTF">2006-08-24T12:49:11Z</dcterms:modified>
  <cp:category/>
  <cp:version/>
  <cp:contentType/>
  <cp:contentStatus/>
</cp:coreProperties>
</file>